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8595" windowHeight="7485"/>
  </bookViews>
  <sheets>
    <sheet name="BOP Criminal Alien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" i="1"/>
  <c r="O3"/>
  <c r="O4"/>
  <c r="O5"/>
  <c r="O6"/>
  <c r="O7"/>
  <c r="O8"/>
  <c r="O9"/>
  <c r="O10"/>
  <c r="O11"/>
  <c r="O12"/>
  <c r="O13"/>
  <c r="O14"/>
  <c r="O1"/>
  <c r="N14"/>
  <c r="G2"/>
  <c r="G3"/>
  <c r="G4"/>
  <c r="G5"/>
  <c r="G6"/>
  <c r="G1"/>
  <c r="F6"/>
  <c r="C2"/>
  <c r="C3"/>
  <c r="C4"/>
  <c r="C5"/>
  <c r="C6"/>
  <c r="C7"/>
  <c r="C1"/>
  <c r="B7"/>
  <c r="K1"/>
  <c r="K3"/>
</calcChain>
</file>

<file path=xl/sharedStrings.xml><?xml version="1.0" encoding="utf-8"?>
<sst xmlns="http://schemas.openxmlformats.org/spreadsheetml/2006/main" count="27" uniqueCount="20">
  <si>
    <t xml:space="preserve">Colombia </t>
  </si>
  <si>
    <t xml:space="preserve">Dominican Republic </t>
  </si>
  <si>
    <t xml:space="preserve">Cuba </t>
  </si>
  <si>
    <t xml:space="preserve">United States </t>
  </si>
  <si>
    <t>Total Inmates:</t>
  </si>
  <si>
    <t>Banking and Insurance, Counterfeit, Embezzlement</t>
  </si>
  <si>
    <t>Burglary, Larceny, Property Offenses</t>
  </si>
  <si>
    <t>Continuing Criminal Enterprise</t>
  </si>
  <si>
    <t>Courts or Corrections</t>
  </si>
  <si>
    <t>Drug Offenses</t>
  </si>
  <si>
    <t>Extortion, Fraud, Bribery</t>
  </si>
  <si>
    <t>Homicide, Aggravated Assault, and Kidnapping Offenses</t>
  </si>
  <si>
    <t>Immigration</t>
  </si>
  <si>
    <t>Miscellaneous</t>
  </si>
  <si>
    <t>National Security</t>
  </si>
  <si>
    <t>Robbery</t>
  </si>
  <si>
    <t>Sex Offenses</t>
  </si>
  <si>
    <t>Weapons, Explosives, Arson</t>
  </si>
  <si>
    <t xml:space="preserve">Mexico </t>
  </si>
  <si>
    <t xml:space="preserve">Other / Unknown countries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</si>
</sst>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D0D0D"/>
      <name val="Arial"/>
      <family val="2"/>
    </font>
    <font>
      <b/>
      <sz val="10"/>
      <color rgb="FF0D0D0D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2" fillId="2" borderId="1" xfId="0" applyFont="1" applyFill="1" applyBorder="1"/>
    <xf numFmtId="3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vertical="center"/>
    </xf>
    <xf numFmtId="165" fontId="0" fillId="2" borderId="0" xfId="1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5" fillId="2" borderId="1" xfId="1" applyNumberFormat="1" applyFont="1" applyFill="1" applyBorder="1" applyAlignment="1">
      <alignment horizontal="right" vertical="center"/>
    </xf>
    <xf numFmtId="165" fontId="0" fillId="2" borderId="0" xfId="1" applyNumberFormat="1" applyFont="1" applyFill="1" applyAlignment="1">
      <alignment horizontal="center"/>
    </xf>
    <xf numFmtId="164" fontId="0" fillId="2" borderId="0" xfId="0" applyNumberFormat="1" applyFill="1"/>
    <xf numFmtId="16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/>
    <xf numFmtId="3" fontId="4" fillId="2" borderId="1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 indent="1"/>
    </xf>
    <xf numFmtId="0" fontId="6" fillId="2" borderId="1" xfId="0" applyFont="1" applyFill="1" applyBorder="1"/>
    <xf numFmtId="165" fontId="4" fillId="2" borderId="1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110" zoomScaleNormal="110" workbookViewId="0">
      <selection activeCell="K1" sqref="K1"/>
    </sheetView>
  </sheetViews>
  <sheetFormatPr defaultRowHeight="15"/>
  <cols>
    <col min="1" max="1" width="24" style="1" bestFit="1" customWidth="1"/>
    <col min="2" max="2" width="12.7109375" style="1" bestFit="1" customWidth="1"/>
    <col min="3" max="3" width="10.42578125" style="1" bestFit="1" customWidth="1"/>
    <col min="4" max="4" width="9.140625" style="1"/>
    <col min="5" max="5" width="24" style="1" bestFit="1" customWidth="1"/>
    <col min="6" max="9" width="9.140625" style="1"/>
    <col min="10" max="10" width="12.5703125" style="1" bestFit="1" customWidth="1"/>
    <col min="11" max="12" width="9.140625" style="1"/>
    <col min="13" max="13" width="54.5703125" style="1" bestFit="1" customWidth="1"/>
    <col min="14" max="14" width="11.5703125" style="1" bestFit="1" customWidth="1"/>
    <col min="15" max="15" width="10.7109375" style="1" bestFit="1" customWidth="1"/>
    <col min="16" max="16384" width="9.140625" style="1"/>
  </cols>
  <sheetData>
    <row r="1" spans="1:15" ht="15" customHeight="1">
      <c r="A1" s="2" t="s">
        <v>18</v>
      </c>
      <c r="B1" s="3">
        <v>13593</v>
      </c>
      <c r="C1" s="11">
        <f>B1/157654</f>
        <v>8.6220457457470159E-2</v>
      </c>
      <c r="E1" s="2" t="s">
        <v>18</v>
      </c>
      <c r="F1" s="3">
        <v>13593</v>
      </c>
      <c r="G1" s="14">
        <f>F1/25610</f>
        <v>0.53076923076923077</v>
      </c>
      <c r="I1" s="6">
        <v>25610</v>
      </c>
      <c r="J1" s="6">
        <v>157654</v>
      </c>
      <c r="K1" s="10">
        <f>I1/J1</f>
        <v>0.16244434013726261</v>
      </c>
      <c r="M1" s="7" t="s">
        <v>5</v>
      </c>
      <c r="N1" s="8">
        <v>195</v>
      </c>
      <c r="O1" s="15">
        <f>N1/146833</f>
        <v>1.3280393372062139E-3</v>
      </c>
    </row>
    <row r="2" spans="1:15" ht="15" customHeight="1">
      <c r="A2" s="4" t="s">
        <v>0</v>
      </c>
      <c r="B2" s="5">
        <v>1621</v>
      </c>
      <c r="C2" s="11">
        <f t="shared" ref="C2:C7" si="0">B2/157654</f>
        <v>1.0282009971202761E-2</v>
      </c>
      <c r="E2" s="4" t="s">
        <v>0</v>
      </c>
      <c r="F2" s="5">
        <v>1621</v>
      </c>
      <c r="G2" s="14">
        <f t="shared" ref="G2:G6" si="1">F2/25610</f>
        <v>6.3295587661069894E-2</v>
      </c>
      <c r="M2" s="7" t="s">
        <v>6</v>
      </c>
      <c r="N2" s="8">
        <v>7128</v>
      </c>
      <c r="O2" s="15">
        <f t="shared" ref="O2:O14" si="2">N2/146833</f>
        <v>4.8544945618491757E-2</v>
      </c>
    </row>
    <row r="3" spans="1:15" ht="15" customHeight="1">
      <c r="A3" s="2" t="s">
        <v>1</v>
      </c>
      <c r="B3" s="3">
        <v>1606</v>
      </c>
      <c r="C3" s="11">
        <f t="shared" si="0"/>
        <v>1.0186864906694407E-2</v>
      </c>
      <c r="E3" s="2" t="s">
        <v>1</v>
      </c>
      <c r="F3" s="3">
        <v>1606</v>
      </c>
      <c r="G3" s="14">
        <f t="shared" si="1"/>
        <v>6.2709878953533776E-2</v>
      </c>
      <c r="I3" s="9">
        <v>7444</v>
      </c>
      <c r="J3" s="6">
        <v>146833</v>
      </c>
      <c r="K3" s="10">
        <f>I3/J3</f>
        <v>5.0697050390579777E-2</v>
      </c>
      <c r="M3" s="7" t="s">
        <v>7</v>
      </c>
      <c r="N3" s="8">
        <v>249</v>
      </c>
      <c r="O3" s="15">
        <f t="shared" si="2"/>
        <v>1.6958040767402424E-3</v>
      </c>
    </row>
    <row r="4" spans="1:15" ht="15" customHeight="1">
      <c r="A4" s="2" t="s">
        <v>2</v>
      </c>
      <c r="B4" s="3">
        <v>759</v>
      </c>
      <c r="C4" s="11">
        <f t="shared" si="0"/>
        <v>4.8143402641226988E-3</v>
      </c>
      <c r="E4" s="2" t="s">
        <v>2</v>
      </c>
      <c r="F4" s="3">
        <v>759</v>
      </c>
      <c r="G4" s="14">
        <f t="shared" si="1"/>
        <v>2.9636860601327607E-2</v>
      </c>
      <c r="M4" s="7" t="s">
        <v>8</v>
      </c>
      <c r="N4" s="8">
        <v>594</v>
      </c>
      <c r="O4" s="15">
        <f t="shared" si="2"/>
        <v>4.0454121348743131E-3</v>
      </c>
    </row>
    <row r="5" spans="1:15" ht="15" customHeight="1">
      <c r="A5" s="2" t="s">
        <v>19</v>
      </c>
      <c r="B5" s="3">
        <v>8031</v>
      </c>
      <c r="C5" s="11">
        <f t="shared" si="0"/>
        <v>5.0940667537772592E-2</v>
      </c>
      <c r="E5" s="2" t="s">
        <v>19</v>
      </c>
      <c r="F5" s="3">
        <v>8031</v>
      </c>
      <c r="G5" s="14">
        <f t="shared" si="1"/>
        <v>0.31358844201483793</v>
      </c>
      <c r="M5" s="7" t="s">
        <v>9</v>
      </c>
      <c r="N5" s="8">
        <v>65758</v>
      </c>
      <c r="O5" s="15">
        <f t="shared" si="2"/>
        <v>0.44784210633849342</v>
      </c>
    </row>
    <row r="6" spans="1:15" ht="15" customHeight="1">
      <c r="A6" s="2" t="s">
        <v>3</v>
      </c>
      <c r="B6" s="3">
        <v>132044</v>
      </c>
      <c r="C6" s="11">
        <f t="shared" si="0"/>
        <v>0.83755565986273739</v>
      </c>
      <c r="E6" s="12" t="s">
        <v>4</v>
      </c>
      <c r="F6" s="3">
        <f>SUM(F1:F5)</f>
        <v>25610</v>
      </c>
      <c r="G6" s="14">
        <f t="shared" si="1"/>
        <v>1</v>
      </c>
      <c r="M6" s="7" t="s">
        <v>10</v>
      </c>
      <c r="N6" s="8">
        <v>6413</v>
      </c>
      <c r="O6" s="15">
        <f t="shared" si="2"/>
        <v>4.3675468048735636E-2</v>
      </c>
    </row>
    <row r="7" spans="1:15" ht="15" customHeight="1">
      <c r="A7" s="12" t="s">
        <v>4</v>
      </c>
      <c r="B7" s="13">
        <f>SUM(B1:B6)</f>
        <v>157654</v>
      </c>
      <c r="C7" s="11">
        <f t="shared" si="0"/>
        <v>1</v>
      </c>
      <c r="M7" s="7" t="s">
        <v>11</v>
      </c>
      <c r="N7" s="8">
        <v>4715</v>
      </c>
      <c r="O7" s="15">
        <f t="shared" si="2"/>
        <v>3.2111310127832297E-2</v>
      </c>
    </row>
    <row r="8" spans="1:15" ht="15" customHeight="1">
      <c r="M8" s="7" t="s">
        <v>12</v>
      </c>
      <c r="N8" s="8">
        <v>7444</v>
      </c>
      <c r="O8" s="15">
        <f t="shared" si="2"/>
        <v>5.0697050390579777E-2</v>
      </c>
    </row>
    <row r="9" spans="1:15" ht="15" customHeight="1">
      <c r="M9" s="7" t="s">
        <v>13</v>
      </c>
      <c r="N9" s="8">
        <v>804</v>
      </c>
      <c r="O9" s="15">
        <f t="shared" si="2"/>
        <v>5.4756083441733121E-3</v>
      </c>
    </row>
    <row r="10" spans="1:15" ht="15" customHeight="1">
      <c r="M10" s="7" t="s">
        <v>14</v>
      </c>
      <c r="N10" s="8">
        <v>41</v>
      </c>
      <c r="O10" s="15">
        <f t="shared" si="2"/>
        <v>2.7922878372028086E-4</v>
      </c>
    </row>
    <row r="11" spans="1:15" ht="15" customHeight="1">
      <c r="M11" s="7" t="s">
        <v>15</v>
      </c>
      <c r="N11" s="8">
        <v>4056</v>
      </c>
      <c r="O11" s="15">
        <f t="shared" si="2"/>
        <v>2.7623218213889248E-2</v>
      </c>
    </row>
    <row r="12" spans="1:15" ht="15" customHeight="1">
      <c r="M12" s="7" t="s">
        <v>16</v>
      </c>
      <c r="N12" s="8">
        <v>17605</v>
      </c>
      <c r="O12" s="15">
        <f t="shared" si="2"/>
        <v>0.11989811554623279</v>
      </c>
    </row>
    <row r="13" spans="1:15" ht="15" customHeight="1">
      <c r="M13" s="7" t="s">
        <v>17</v>
      </c>
      <c r="N13" s="8">
        <v>31831</v>
      </c>
      <c r="O13" s="15">
        <f t="shared" si="2"/>
        <v>0.21678369303903072</v>
      </c>
    </row>
    <row r="14" spans="1:15" ht="15" customHeight="1">
      <c r="M14" s="16" t="s">
        <v>4</v>
      </c>
      <c r="N14" s="17">
        <f>SUM(N1:N13)</f>
        <v>146833</v>
      </c>
      <c r="O14" s="15">
        <f t="shared" si="2"/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BOP Criminal Aliens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2017-11-30T21:05:25Z</dcterms:created>
  <dcterms:modified xsi:type="dcterms:W3CDTF">2023-03-03T15:32:41Z</dcterms:modified>
</cp:coreProperties>
</file>